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12690" windowHeight="1098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'план'!$A$1:$F$63</definedName>
  </definedNames>
  <calcPr fullCalcOnLoad="1"/>
</workbook>
</file>

<file path=xl/sharedStrings.xml><?xml version="1.0" encoding="utf-8"?>
<sst xmlns="http://schemas.openxmlformats.org/spreadsheetml/2006/main" count="267" uniqueCount="150">
  <si>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</si>
  <si>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</si>
  <si>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</si>
  <si>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</si>
  <si>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</si>
  <si>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</si>
  <si>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</si>
  <si>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</si>
  <si>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</si>
  <si>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</si>
  <si>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</si>
  <si>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</si>
  <si>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</si>
  <si>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</si>
  <si>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</si>
  <si>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</si>
  <si>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</si>
  <si>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</si>
  <si>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</si>
  <si>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</si>
  <si>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</si>
  <si>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</si>
  <si>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</si>
  <si>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</si>
  <si>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</si>
  <si>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</si>
  <si>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</si>
  <si>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</si>
  <si>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</si>
  <si>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</si>
  <si>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</si>
  <si>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</si>
  <si>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</si>
  <si>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</si>
  <si>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</si>
  <si>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</si>
  <si>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</si>
  <si>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</si>
  <si>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</si>
  <si>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</si>
  <si>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</si>
  <si>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</si>
  <si>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</si>
  <si>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</si>
  <si>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</si>
  <si>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</si>
  <si>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</si>
  <si>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</si>
  <si>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</si>
  <si>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</si>
  <si>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</si>
  <si>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</si>
  <si>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</si>
  <si>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</si>
  <si>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</si>
  <si>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</si>
  <si>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</si>
  <si>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</si>
  <si>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</si>
  <si>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</si>
  <si>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</si>
  <si>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20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</si>
  <si>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</si>
  <si>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</si>
  <si>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</si>
  <si>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</si>
  <si>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</si>
  <si>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</si>
  <si>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</si>
  <si>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</si>
  <si>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</si>
  <si>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</si>
  <si>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</si>
  <si>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</si>
  <si>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</si>
  <si>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</si>
  <si>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</si>
  <si>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>по необходимости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</si>
  <si>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</si>
  <si>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</si>
  <si>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</si>
  <si>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</si>
  <si>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</si>
  <si>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</si>
  <si>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</si>
  <si>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</si>
  <si>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</si>
  <si>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</si>
  <si>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</si>
  <si>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</si>
  <si>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1 раз в 3 года</t>
  </si>
  <si>
    <t>м</t>
  </si>
  <si>
    <t>ИТОГО</t>
  </si>
  <si>
    <t xml:space="preserve">Директор ООО "УК Сталкер"  </t>
  </si>
  <si>
    <t>И.Г. Рубанов</t>
  </si>
  <si>
    <t>г. Юрга, пр-т Кузбасский 20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</si>
  <si>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</si>
  <si>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</si>
  <si>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</si>
  <si>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</si>
  <si>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</si>
  <si>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</si>
  <si>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</si>
  <si>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</si>
  <si>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</si>
  <si>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</si>
  <si>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</si>
  <si>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</si>
  <si>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</si>
  <si>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</si>
  <si>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</si>
  <si>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</si>
  <si>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</si>
  <si>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</si>
  <si>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</si>
  <si>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</si>
  <si>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</si>
  <si>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</si>
  <si>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</si>
  <si>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</si>
  <si>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</si>
  <si>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</si>
  <si>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</si>
  <si>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</si>
  <si>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</si>
  <si>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</si>
  <si>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</si>
  <si>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</si>
  <si>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</si>
  <si>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</si>
  <si>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</si>
  <si>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</si>
  <si>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</si>
  <si>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</si>
  <si>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</si>
  <si>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</si>
  <si>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</si>
  <si>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</si>
  <si>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</si>
  <si>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</si>
  <si>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</si>
  <si>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</si>
  <si>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</si>
  <si>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</si>
  <si>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</si>
  <si>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</si>
  <si>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</si>
  <si>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</si>
  <si>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</si>
  <si>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Герметизация панельных стыков фасада мастиками нетвердеющими с автовышки (по утеплению)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</si>
</sst>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2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 indent="3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 indent="1"/>
    </xf>
    <xf numFmtId="164" fontId="21" fillId="0" borderId="12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22" borderId="10" xfId="0" applyFont="1" applyFill="1" applyBorder="1" applyAlignment="1">
      <alignment vertical="center" wrapText="1"/>
    </xf>
    <xf numFmtId="164" fontId="22" fillId="22" borderId="10" xfId="0" applyNumberFormat="1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2" fontId="22" fillId="22" borderId="10" xfId="0" applyNumberFormat="1" applyFont="1" applyFill="1" applyBorder="1" applyAlignment="1">
      <alignment horizontal="center" vertical="center" wrapText="1"/>
    </xf>
    <xf numFmtId="43" fontId="22" fillId="22" borderId="10" xfId="58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1" fillId="0" borderId="10" xfId="0" applyFont="1" applyBorder="1" applyAlignment="1">
      <alignment horizontal="left" vertical="center" wrapText="1" indent="3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 indent="3"/>
    </xf>
    <xf numFmtId="165" fontId="21" fillId="0" borderId="12" xfId="0" applyNumberFormat="1" applyFont="1" applyFill="1" applyBorder="1" applyAlignment="1">
      <alignment horizontal="center" vertical="center" wrapText="1"/>
    </xf>
    <xf numFmtId="3" fontId="22" fillId="2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8">
      <selection activeCell="B16" sqref="B16"/>
    </sheetView>
  </sheetViews>
  <sheetFormatPr defaultColWidth="9.0039062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59" t="s">
        <v>60</v>
      </c>
      <c r="B1" s="59"/>
      <c r="C1" s="59"/>
      <c r="D1" s="59"/>
      <c r="E1" s="59"/>
    </row>
    <row r="2" spans="1:5" ht="7.5" customHeight="1">
      <c r="A2" s="2"/>
      <c r="B2" s="2"/>
      <c r="C2" s="2"/>
      <c r="D2" s="2"/>
      <c r="E2" s="2"/>
    </row>
    <row r="3" spans="1:5" ht="14.25">
      <c r="A3" s="60" t="s">
        <v>61</v>
      </c>
      <c r="B3" s="60"/>
      <c r="C3" s="60"/>
      <c r="D3" s="60"/>
      <c r="E3" s="60"/>
    </row>
    <row r="4" spans="1:5" ht="14.25">
      <c r="A4" s="61" t="s">
        <v>0</v>
      </c>
      <c r="B4" s="61"/>
      <c r="C4" s="61"/>
      <c r="D4" s="61"/>
      <c r="E4" s="61"/>
    </row>
    <row r="5" spans="1:5" ht="14.25">
      <c r="A5" s="3" t="s">
        <v>1</v>
      </c>
      <c r="B5" s="3" t="s">
        <v>2</v>
      </c>
      <c r="C5" s="3" t="s">
        <v>3</v>
      </c>
      <c r="D5" s="62" t="s">
        <v>4</v>
      </c>
      <c r="E5" s="63"/>
    </row>
    <row r="6" spans="1:5" ht="15">
      <c r="A6" s="4" t="s">
        <v>5</v>
      </c>
      <c r="B6" s="5" t="s">
        <v>6</v>
      </c>
      <c r="C6" s="6" t="s">
        <v>7</v>
      </c>
      <c r="D6" s="57">
        <v>43466</v>
      </c>
      <c r="E6" s="58"/>
    </row>
    <row r="7" spans="1:5" ht="15">
      <c r="A7" s="4" t="s">
        <v>8</v>
      </c>
      <c r="B7" s="5" t="s">
        <v>9</v>
      </c>
      <c r="C7" s="6" t="s">
        <v>7</v>
      </c>
      <c r="D7" s="53" t="s">
        <v>58</v>
      </c>
      <c r="E7" s="54"/>
    </row>
    <row r="8" spans="1:5" ht="15">
      <c r="A8" s="7" t="s">
        <v>10</v>
      </c>
      <c r="B8" s="8" t="s">
        <v>11</v>
      </c>
      <c r="C8" s="9" t="s">
        <v>12</v>
      </c>
      <c r="D8" s="55">
        <f>2899.4*12*4.07</f>
        <v>141606.69600000003</v>
      </c>
      <c r="E8" s="56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2899.4*12*1.55</f>
        <v>53928.840000000004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2899.4*12*0.12</f>
        <v>4175.136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2899.4*12*1.1</f>
        <v>38272.08000000001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2899.4*12*0.73</f>
        <v>25398.744000000002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2899.4*12*0.57</f>
        <v>19831.896</v>
      </c>
    </row>
    <row r="15" spans="1:5" ht="15">
      <c r="A15" s="4" t="s">
        <v>13</v>
      </c>
      <c r="B15" s="5" t="s">
        <v>6</v>
      </c>
      <c r="C15" s="6" t="s">
        <v>7</v>
      </c>
      <c r="D15" s="57">
        <v>43466</v>
      </c>
      <c r="E15" s="58"/>
    </row>
    <row r="16" spans="1:5" ht="45" customHeight="1">
      <c r="A16" s="4" t="s">
        <v>14</v>
      </c>
      <c r="B16" s="5" t="s">
        <v>9</v>
      </c>
      <c r="C16" s="6" t="s">
        <v>7</v>
      </c>
      <c r="D16" s="53" t="s">
        <v>57</v>
      </c>
      <c r="E16" s="54"/>
    </row>
    <row r="17" spans="1:5" ht="15">
      <c r="A17" s="7" t="s">
        <v>15</v>
      </c>
      <c r="B17" s="8" t="s">
        <v>11</v>
      </c>
      <c r="C17" s="9" t="s">
        <v>12</v>
      </c>
      <c r="D17" s="55">
        <f>SUM(E19:E24)</f>
        <v>329835.74400000006</v>
      </c>
      <c r="E17" s="56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2899.4*12*0.9</f>
        <v>31313.520000000004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2899.4*12*1.79</f>
        <v>62279.11200000001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2899.4*12*0.44</f>
        <v>15308.832000000002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2899.4*12*0.09</f>
        <v>3131.3520000000003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2899.4*12*6.2</f>
        <v>215715.36000000002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2899.4*12*0.06</f>
        <v>2087.568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167353.36800000002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2899.4*12*0.62</f>
        <v>21571.536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2899.4*12*4.19</f>
        <v>145781.83200000002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638795.8080000001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80" zoomScaleNormal="80" zoomScaleSheetLayoutView="80" zoomScalePageLayoutView="0" workbookViewId="0" topLeftCell="A14">
      <selection activeCell="F24" sqref="F24"/>
    </sheetView>
  </sheetViews>
  <sheetFormatPr defaultColWidth="9.0039062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64" t="s">
        <v>110</v>
      </c>
      <c r="B1" s="64"/>
      <c r="C1" s="64"/>
      <c r="D1" s="64"/>
      <c r="E1" s="64"/>
      <c r="F1" s="64"/>
    </row>
    <row r="2" spans="1:6" ht="15">
      <c r="A2" s="64" t="s">
        <v>62</v>
      </c>
      <c r="B2" s="64"/>
      <c r="C2" s="64"/>
      <c r="D2" s="64"/>
      <c r="E2" s="64"/>
      <c r="F2" s="64"/>
    </row>
    <row r="3" spans="1:6" ht="15">
      <c r="A3" s="64" t="s">
        <v>63</v>
      </c>
      <c r="B3" s="64"/>
      <c r="C3" s="64"/>
      <c r="D3" s="64"/>
      <c r="E3" s="64"/>
      <c r="F3" s="64"/>
    </row>
    <row r="4" ht="15">
      <c r="A4" s="19"/>
    </row>
    <row r="5" spans="1:4" ht="15">
      <c r="A5" s="19" t="s">
        <v>95</v>
      </c>
      <c r="D5" s="18" t="s">
        <v>64</v>
      </c>
    </row>
    <row r="6" ht="15">
      <c r="A6" s="19"/>
    </row>
    <row r="7" spans="1:6" ht="122.25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47" customFormat="1" ht="32.25" customHeight="1">
      <c r="A8" s="42" t="s">
        <v>112</v>
      </c>
      <c r="B8" s="43">
        <v>2899.3</v>
      </c>
      <c r="C8" s="52">
        <v>12</v>
      </c>
      <c r="D8" s="44" t="s">
        <v>71</v>
      </c>
      <c r="E8" s="45">
        <f>E9+E10+E21+E24+E42</f>
        <v>12.810346495046867</v>
      </c>
      <c r="F8" s="46">
        <f>F9+F10+F21+F24+F42</f>
        <v>445692.61860000005</v>
      </c>
    </row>
    <row r="9" spans="1:6" s="41" customFormat="1" ht="19.5" customHeight="1" outlineLevel="1">
      <c r="A9" s="37" t="s">
        <v>113</v>
      </c>
      <c r="B9" s="36">
        <f>B8</f>
        <v>2899.3</v>
      </c>
      <c r="C9" s="33">
        <v>12</v>
      </c>
      <c r="D9" s="34" t="s">
        <v>7</v>
      </c>
      <c r="E9" s="39">
        <v>1.53</v>
      </c>
      <c r="F9" s="40">
        <f>B9*C9*E9</f>
        <v>53231.14800000001</v>
      </c>
    </row>
    <row r="10" spans="1:6" s="41" customFormat="1" ht="46.5" customHeight="1" outlineLevel="1">
      <c r="A10" s="37" t="s">
        <v>114</v>
      </c>
      <c r="B10" s="36">
        <f>B8</f>
        <v>2899.3</v>
      </c>
      <c r="C10" s="33" t="s">
        <v>7</v>
      </c>
      <c r="D10" s="34" t="s">
        <v>7</v>
      </c>
      <c r="E10" s="35">
        <f>F10/B10/12</f>
        <v>5.296612647880523</v>
      </c>
      <c r="F10" s="40">
        <f>SUM(F11:F20)</f>
        <v>184277.62860000003</v>
      </c>
    </row>
    <row r="11" spans="1:6" s="23" customFormat="1" ht="19.5" customHeight="1" outlineLevel="2">
      <c r="A11" s="32" t="s">
        <v>111</v>
      </c>
      <c r="B11" s="36">
        <v>1136.2</v>
      </c>
      <c r="C11" s="33">
        <v>72</v>
      </c>
      <c r="D11" s="34" t="s">
        <v>71</v>
      </c>
      <c r="E11" s="35">
        <v>0.37</v>
      </c>
      <c r="F11" s="40">
        <f>B11*C11*E11</f>
        <v>30268.368000000002</v>
      </c>
    </row>
    <row r="12" spans="1:6" s="23" customFormat="1" ht="18" customHeight="1" outlineLevel="2">
      <c r="A12" s="32" t="s">
        <v>99</v>
      </c>
      <c r="B12" s="36">
        <v>4396</v>
      </c>
      <c r="C12" s="33">
        <v>72</v>
      </c>
      <c r="D12" s="34" t="s">
        <v>71</v>
      </c>
      <c r="E12" s="35">
        <v>0.15</v>
      </c>
      <c r="F12" s="40">
        <f aca="true" t="shared" si="0" ref="F12:F20">B12*C12*E12</f>
        <v>47476.799999999996</v>
      </c>
    </row>
    <row r="13" spans="1:6" s="23" customFormat="1" ht="18" customHeight="1" outlineLevel="2">
      <c r="A13" s="32" t="s">
        <v>100</v>
      </c>
      <c r="B13" s="36">
        <v>4396</v>
      </c>
      <c r="C13" s="33">
        <v>3</v>
      </c>
      <c r="D13" s="34" t="s">
        <v>71</v>
      </c>
      <c r="E13" s="35">
        <v>3.46</v>
      </c>
      <c r="F13" s="40">
        <f t="shared" si="0"/>
        <v>45630.479999999996</v>
      </c>
    </row>
    <row r="14" spans="1:6" s="23" customFormat="1" ht="16.5" customHeight="1" outlineLevel="2">
      <c r="A14" s="32" t="s">
        <v>101</v>
      </c>
      <c r="B14" s="36">
        <v>3.5</v>
      </c>
      <c r="C14" s="33">
        <v>139</v>
      </c>
      <c r="D14" s="34" t="s">
        <v>71</v>
      </c>
      <c r="E14" s="35">
        <v>6.69</v>
      </c>
      <c r="F14" s="40">
        <f t="shared" si="0"/>
        <v>3254.6850000000004</v>
      </c>
    </row>
    <row r="15" spans="1:6" s="23" customFormat="1" ht="20.25" customHeight="1" outlineLevel="2">
      <c r="A15" s="32" t="s">
        <v>102</v>
      </c>
      <c r="B15" s="36">
        <v>7.2</v>
      </c>
      <c r="C15" s="33">
        <v>139</v>
      </c>
      <c r="D15" s="34" t="s">
        <v>71</v>
      </c>
      <c r="E15" s="35">
        <v>0.64</v>
      </c>
      <c r="F15" s="40">
        <f t="shared" si="0"/>
        <v>640.5120000000001</v>
      </c>
    </row>
    <row r="16" spans="1:6" s="23" customFormat="1" ht="18.75" customHeight="1" outlineLevel="2">
      <c r="A16" s="32" t="s">
        <v>103</v>
      </c>
      <c r="B16" s="36">
        <f>B11*0.8</f>
        <v>908.96</v>
      </c>
      <c r="C16" s="33">
        <v>72</v>
      </c>
      <c r="D16" s="34" t="s">
        <v>71</v>
      </c>
      <c r="E16" s="35">
        <v>0.53</v>
      </c>
      <c r="F16" s="40">
        <f t="shared" si="0"/>
        <v>34685.9136</v>
      </c>
    </row>
    <row r="17" spans="1:6" s="23" customFormat="1" ht="16.5" customHeight="1" outlineLevel="2">
      <c r="A17" s="32" t="s">
        <v>104</v>
      </c>
      <c r="B17" s="36">
        <v>3.5</v>
      </c>
      <c r="C17" s="33">
        <v>109</v>
      </c>
      <c r="D17" s="34" t="s">
        <v>71</v>
      </c>
      <c r="E17" s="35">
        <v>8.1</v>
      </c>
      <c r="F17" s="40">
        <f t="shared" si="0"/>
        <v>3090.15</v>
      </c>
    </row>
    <row r="18" spans="1:6" s="23" customFormat="1" ht="20.25" customHeight="1" outlineLevel="2">
      <c r="A18" s="32" t="s">
        <v>105</v>
      </c>
      <c r="B18" s="36">
        <f>B11*0.1</f>
        <v>113.62</v>
      </c>
      <c r="C18" s="33">
        <v>3</v>
      </c>
      <c r="D18" s="34" t="s">
        <v>71</v>
      </c>
      <c r="E18" s="35">
        <v>14.6</v>
      </c>
      <c r="F18" s="40">
        <f t="shared" si="0"/>
        <v>4976.5560000000005</v>
      </c>
    </row>
    <row r="19" spans="1:6" s="23" customFormat="1" ht="30.75" customHeight="1" outlineLevel="2">
      <c r="A19" s="32" t="s">
        <v>106</v>
      </c>
      <c r="B19" s="36">
        <v>7.2</v>
      </c>
      <c r="C19" s="33">
        <v>109</v>
      </c>
      <c r="D19" s="34" t="s">
        <v>71</v>
      </c>
      <c r="E19" s="35">
        <v>3.83</v>
      </c>
      <c r="F19" s="40">
        <f t="shared" si="0"/>
        <v>3005.784</v>
      </c>
    </row>
    <row r="20" spans="1:6" s="23" customFormat="1" ht="18" customHeight="1" outlineLevel="2">
      <c r="A20" s="32" t="s">
        <v>107</v>
      </c>
      <c r="B20" s="36">
        <f>B11*0.15</f>
        <v>170.43</v>
      </c>
      <c r="C20" s="33">
        <v>22</v>
      </c>
      <c r="D20" s="34" t="s">
        <v>71</v>
      </c>
      <c r="E20" s="35">
        <v>3</v>
      </c>
      <c r="F20" s="40">
        <f t="shared" si="0"/>
        <v>11248.380000000001</v>
      </c>
    </row>
    <row r="21" spans="1:6" s="41" customFormat="1" ht="31.5" customHeight="1" outlineLevel="1">
      <c r="A21" s="37" t="s">
        <v>115</v>
      </c>
      <c r="B21" s="36">
        <v>2899.4</v>
      </c>
      <c r="C21" s="33" t="s">
        <v>7</v>
      </c>
      <c r="D21" s="38" t="s">
        <v>71</v>
      </c>
      <c r="E21" s="35">
        <f>F21/B21/12</f>
        <v>0.1395691062518682</v>
      </c>
      <c r="F21" s="40">
        <f>SUM(F22:F23)</f>
        <v>4856</v>
      </c>
    </row>
    <row r="22" spans="1:6" s="41" customFormat="1" ht="18.75" customHeight="1" outlineLevel="1">
      <c r="A22" s="32" t="s">
        <v>108</v>
      </c>
      <c r="B22" s="36">
        <v>607</v>
      </c>
      <c r="C22" s="33">
        <v>12</v>
      </c>
      <c r="D22" s="38" t="s">
        <v>71</v>
      </c>
      <c r="E22" s="35">
        <v>0.25</v>
      </c>
      <c r="F22" s="40">
        <f>B22*C22*E22</f>
        <v>1821</v>
      </c>
    </row>
    <row r="23" spans="1:6" s="41" customFormat="1" ht="18" customHeight="1" outlineLevel="1">
      <c r="A23" s="32" t="s">
        <v>109</v>
      </c>
      <c r="B23" s="36">
        <v>607</v>
      </c>
      <c r="C23" s="33">
        <v>1</v>
      </c>
      <c r="D23" s="38" t="s">
        <v>71</v>
      </c>
      <c r="E23" s="35">
        <v>5</v>
      </c>
      <c r="F23" s="40">
        <f>B23*C23*E23</f>
        <v>3035</v>
      </c>
    </row>
    <row r="24" spans="1:6" s="23" customFormat="1" ht="33" customHeight="1" outlineLevel="1">
      <c r="A24" s="37" t="s">
        <v>116</v>
      </c>
      <c r="B24" s="36">
        <f>B8</f>
        <v>2899.3</v>
      </c>
      <c r="C24" s="33">
        <v>12</v>
      </c>
      <c r="D24" s="34" t="s">
        <v>7</v>
      </c>
      <c r="E24" s="35">
        <f>F24/B24/C24</f>
        <v>5.784164740914473</v>
      </c>
      <c r="F24" s="40">
        <f>SUM(F25:F41)</f>
        <v>201240.34600000002</v>
      </c>
    </row>
    <row r="25" spans="1:6" s="23" customFormat="1" ht="18" customHeight="1" outlineLevel="1">
      <c r="A25" s="50" t="s">
        <v>72</v>
      </c>
      <c r="B25" s="49">
        <v>780.6</v>
      </c>
      <c r="C25" s="36" t="s">
        <v>73</v>
      </c>
      <c r="D25" s="38" t="s">
        <v>71</v>
      </c>
      <c r="E25" s="34">
        <v>3.86</v>
      </c>
      <c r="F25" s="35">
        <v>6026.232</v>
      </c>
    </row>
    <row r="26" spans="1:6" s="23" customFormat="1" ht="21" customHeight="1" outlineLevel="1">
      <c r="A26" s="48" t="s">
        <v>74</v>
      </c>
      <c r="B26" s="49">
        <v>714.7</v>
      </c>
      <c r="C26" s="36" t="s">
        <v>73</v>
      </c>
      <c r="D26" s="38" t="s">
        <v>71</v>
      </c>
      <c r="E26" s="34">
        <v>3.86</v>
      </c>
      <c r="F26" s="35">
        <v>5517.484</v>
      </c>
    </row>
    <row r="27" spans="1:6" s="23" customFormat="1" ht="18" customHeight="1" outlineLevel="1">
      <c r="A27" s="48" t="s">
        <v>75</v>
      </c>
      <c r="B27" s="49">
        <v>606.9</v>
      </c>
      <c r="C27" s="36" t="s">
        <v>73</v>
      </c>
      <c r="D27" s="38" t="s">
        <v>71</v>
      </c>
      <c r="E27" s="34">
        <v>3.86</v>
      </c>
      <c r="F27" s="35">
        <v>4685.268</v>
      </c>
    </row>
    <row r="28" spans="1:6" s="23" customFormat="1" ht="19.5" customHeight="1" outlineLevel="1">
      <c r="A28" s="48" t="s">
        <v>76</v>
      </c>
      <c r="B28" s="49">
        <v>48</v>
      </c>
      <c r="C28" s="36" t="s">
        <v>73</v>
      </c>
      <c r="D28" s="38" t="s">
        <v>71</v>
      </c>
      <c r="E28" s="34">
        <v>3.86</v>
      </c>
      <c r="F28" s="35">
        <v>370.56</v>
      </c>
    </row>
    <row r="29" spans="1:6" s="23" customFormat="1" ht="21" customHeight="1" outlineLevel="1">
      <c r="A29" s="48" t="s">
        <v>96</v>
      </c>
      <c r="B29" s="51">
        <v>780.6</v>
      </c>
      <c r="C29" s="36" t="s">
        <v>77</v>
      </c>
      <c r="D29" s="38" t="s">
        <v>71</v>
      </c>
      <c r="E29" s="34">
        <v>42.27</v>
      </c>
      <c r="F29" s="35">
        <v>10998.654</v>
      </c>
    </row>
    <row r="30" spans="1:6" s="23" customFormat="1" ht="31.5" customHeight="1" outlineLevel="1">
      <c r="A30" s="48" t="s">
        <v>97</v>
      </c>
      <c r="B30" s="49">
        <v>30</v>
      </c>
      <c r="C30" s="36" t="s">
        <v>77</v>
      </c>
      <c r="D30" s="38" t="s">
        <v>71</v>
      </c>
      <c r="E30" s="34">
        <v>275.23</v>
      </c>
      <c r="F30" s="35">
        <v>8256.9</v>
      </c>
    </row>
    <row r="31" spans="1:6" s="23" customFormat="1" ht="33" customHeight="1" outlineLevel="1">
      <c r="A31" s="50" t="s">
        <v>98</v>
      </c>
      <c r="B31" s="49">
        <v>48</v>
      </c>
      <c r="C31" s="36" t="s">
        <v>77</v>
      </c>
      <c r="D31" s="38" t="s">
        <v>71</v>
      </c>
      <c r="E31" s="34">
        <v>42.27</v>
      </c>
      <c r="F31" s="35">
        <v>4057.92</v>
      </c>
    </row>
    <row r="32" spans="1:6" s="23" customFormat="1" ht="18" customHeight="1" outlineLevel="1">
      <c r="A32" s="48" t="s">
        <v>78</v>
      </c>
      <c r="B32" s="49">
        <v>4</v>
      </c>
      <c r="C32" s="36" t="s">
        <v>77</v>
      </c>
      <c r="D32" s="38" t="s">
        <v>79</v>
      </c>
      <c r="E32" s="34">
        <v>203.93</v>
      </c>
      <c r="F32" s="35">
        <v>4078.6</v>
      </c>
    </row>
    <row r="33" spans="1:6" s="23" customFormat="1" ht="15.75" customHeight="1" outlineLevel="1">
      <c r="A33" s="48" t="s">
        <v>80</v>
      </c>
      <c r="B33" s="49">
        <v>4</v>
      </c>
      <c r="C33" s="36" t="s">
        <v>81</v>
      </c>
      <c r="D33" s="38" t="s">
        <v>79</v>
      </c>
      <c r="E33" s="34">
        <v>296.66</v>
      </c>
      <c r="F33" s="35">
        <v>1186.64</v>
      </c>
    </row>
    <row r="34" spans="1:6" s="23" customFormat="1" ht="18" customHeight="1" outlineLevel="1">
      <c r="A34" s="48" t="s">
        <v>82</v>
      </c>
      <c r="B34" s="49">
        <v>4</v>
      </c>
      <c r="C34" s="36" t="s">
        <v>81</v>
      </c>
      <c r="D34" s="38" t="s">
        <v>79</v>
      </c>
      <c r="E34" s="34">
        <v>85.53</v>
      </c>
      <c r="F34" s="35">
        <v>342.12</v>
      </c>
    </row>
    <row r="35" spans="1:6" s="23" customFormat="1" ht="18" customHeight="1" outlineLevel="1">
      <c r="A35" s="48" t="s">
        <v>83</v>
      </c>
      <c r="B35" s="49">
        <v>0.7</v>
      </c>
      <c r="C35" s="36" t="s">
        <v>81</v>
      </c>
      <c r="D35" s="38" t="s">
        <v>71</v>
      </c>
      <c r="E35" s="34">
        <v>806.87</v>
      </c>
      <c r="F35" s="35">
        <v>564.809</v>
      </c>
    </row>
    <row r="36" spans="1:6" s="23" customFormat="1" ht="18.75" customHeight="1" outlineLevel="1">
      <c r="A36" s="48" t="s">
        <v>84</v>
      </c>
      <c r="B36" s="49">
        <v>0.7</v>
      </c>
      <c r="C36" s="36" t="s">
        <v>81</v>
      </c>
      <c r="D36" s="38" t="s">
        <v>71</v>
      </c>
      <c r="E36" s="34">
        <v>127.03</v>
      </c>
      <c r="F36" s="35">
        <v>88.92099999999999</v>
      </c>
    </row>
    <row r="37" spans="1:6" s="23" customFormat="1" ht="30" customHeight="1" outlineLevel="1">
      <c r="A37" s="48" t="s">
        <v>85</v>
      </c>
      <c r="B37" s="49">
        <v>406</v>
      </c>
      <c r="C37" s="36" t="s">
        <v>86</v>
      </c>
      <c r="D37" s="38" t="s">
        <v>71</v>
      </c>
      <c r="E37" s="34">
        <v>1.62</v>
      </c>
      <c r="F37" s="35">
        <v>68402.88</v>
      </c>
    </row>
    <row r="38" spans="1:6" s="23" customFormat="1" ht="18" customHeight="1" outlineLevel="1">
      <c r="A38" s="48" t="s">
        <v>87</v>
      </c>
      <c r="B38" s="49">
        <v>2508.2</v>
      </c>
      <c r="C38" s="36" t="s">
        <v>73</v>
      </c>
      <c r="D38" s="38" t="s">
        <v>71</v>
      </c>
      <c r="E38" s="34">
        <v>1.62</v>
      </c>
      <c r="F38" s="35">
        <v>8126.568000000001</v>
      </c>
    </row>
    <row r="39" spans="1:6" s="23" customFormat="1" ht="18.75" customHeight="1" outlineLevel="1">
      <c r="A39" s="48" t="s">
        <v>88</v>
      </c>
      <c r="B39" s="49">
        <v>4</v>
      </c>
      <c r="C39" s="36" t="s">
        <v>81</v>
      </c>
      <c r="D39" s="38" t="s">
        <v>79</v>
      </c>
      <c r="E39" s="34">
        <v>235.56</v>
      </c>
      <c r="F39" s="35">
        <v>942.24</v>
      </c>
    </row>
    <row r="40" spans="1:6" s="23" customFormat="1" ht="19.5" customHeight="1" outlineLevel="1">
      <c r="A40" s="48" t="s">
        <v>89</v>
      </c>
      <c r="B40" s="49">
        <v>640</v>
      </c>
      <c r="C40" s="36" t="s">
        <v>90</v>
      </c>
      <c r="D40" s="38" t="s">
        <v>91</v>
      </c>
      <c r="E40" s="34">
        <v>8.67</v>
      </c>
      <c r="F40" s="35">
        <v>0</v>
      </c>
    </row>
    <row r="41" spans="1:6" s="23" customFormat="1" ht="33" customHeight="1" outlineLevel="1">
      <c r="A41" s="48" t="s">
        <v>149</v>
      </c>
      <c r="B41" s="49">
        <v>77.5</v>
      </c>
      <c r="C41" s="36" t="s">
        <v>81</v>
      </c>
      <c r="D41" s="38" t="s">
        <v>91</v>
      </c>
      <c r="E41" s="34">
        <v>1001.22</v>
      </c>
      <c r="F41" s="35">
        <f>B41*E41</f>
        <v>77594.55</v>
      </c>
    </row>
    <row r="42" spans="1:6" s="41" customFormat="1" ht="33" customHeight="1" outlineLevel="1">
      <c r="A42" s="37" t="s">
        <v>117</v>
      </c>
      <c r="B42" s="36">
        <f>B8</f>
        <v>2899.3</v>
      </c>
      <c r="C42" s="33">
        <v>12</v>
      </c>
      <c r="D42" s="34" t="s">
        <v>24</v>
      </c>
      <c r="E42" s="35">
        <v>0.06</v>
      </c>
      <c r="F42" s="40">
        <f>B42*C42*E42</f>
        <v>2087.496</v>
      </c>
    </row>
    <row r="43" spans="1:6" s="21" customFormat="1" ht="48" customHeight="1">
      <c r="A43" s="42" t="s">
        <v>118</v>
      </c>
      <c r="B43" s="43">
        <f>B8</f>
        <v>2899.3</v>
      </c>
      <c r="C43" s="52">
        <v>12</v>
      </c>
      <c r="D43" s="44" t="s">
        <v>7</v>
      </c>
      <c r="E43" s="45">
        <f>SUM(E44,E51)</f>
        <v>4.8100000000000005</v>
      </c>
      <c r="F43" s="46">
        <f>SUM(F44,F51)</f>
        <v>171870.502</v>
      </c>
    </row>
    <row r="44" spans="1:6" s="22" customFormat="1" ht="30.75" customHeight="1">
      <c r="A44" s="37" t="s">
        <v>119</v>
      </c>
      <c r="B44" s="36">
        <f>B43</f>
        <v>2899.3</v>
      </c>
      <c r="C44" s="33">
        <v>12</v>
      </c>
      <c r="D44" s="34" t="s">
        <v>7</v>
      </c>
      <c r="E44" s="35">
        <v>0.62</v>
      </c>
      <c r="F44" s="40">
        <f>B44*C44*E44</f>
        <v>21570.792000000005</v>
      </c>
    </row>
    <row r="45" spans="1:6" s="22" customFormat="1" ht="31.5" customHeight="1">
      <c r="A45" s="48" t="s">
        <v>121</v>
      </c>
      <c r="B45" s="49">
        <v>20</v>
      </c>
      <c r="C45" s="33" t="s">
        <v>122</v>
      </c>
      <c r="D45" s="34" t="s">
        <v>79</v>
      </c>
      <c r="E45" s="35">
        <v>33.62</v>
      </c>
      <c r="F45" s="40">
        <v>8068.8</v>
      </c>
    </row>
    <row r="46" spans="1:6" s="22" customFormat="1" ht="21.75" customHeight="1">
      <c r="A46" s="48" t="s">
        <v>123</v>
      </c>
      <c r="B46" s="49">
        <v>1</v>
      </c>
      <c r="C46" s="33" t="s">
        <v>122</v>
      </c>
      <c r="D46" s="34" t="s">
        <v>79</v>
      </c>
      <c r="E46" s="35">
        <v>187.18</v>
      </c>
      <c r="F46" s="40">
        <v>2246.16</v>
      </c>
    </row>
    <row r="47" spans="1:6" s="22" customFormat="1" ht="29.25" customHeight="1">
      <c r="A47" s="48" t="s">
        <v>124</v>
      </c>
      <c r="B47" s="49">
        <v>20</v>
      </c>
      <c r="C47" s="33" t="s">
        <v>81</v>
      </c>
      <c r="D47" s="34" t="s">
        <v>79</v>
      </c>
      <c r="E47" s="35">
        <v>452</v>
      </c>
      <c r="F47" s="40">
        <v>9040</v>
      </c>
    </row>
    <row r="48" spans="1:6" s="22" customFormat="1" ht="21.75" customHeight="1">
      <c r="A48" s="48" t="s">
        <v>125</v>
      </c>
      <c r="B48" s="49">
        <v>1</v>
      </c>
      <c r="C48" s="33" t="s">
        <v>81</v>
      </c>
      <c r="D48" s="34" t="s">
        <v>79</v>
      </c>
      <c r="E48" s="35">
        <v>2084.78</v>
      </c>
      <c r="F48" s="40">
        <v>2084.78</v>
      </c>
    </row>
    <row r="49" spans="1:6" s="22" customFormat="1" ht="31.5" customHeight="1" hidden="1">
      <c r="A49" s="48" t="s">
        <v>126</v>
      </c>
      <c r="B49" s="49">
        <v>1</v>
      </c>
      <c r="C49" s="33" t="s">
        <v>127</v>
      </c>
      <c r="D49" s="34" t="s">
        <v>128</v>
      </c>
      <c r="E49" s="34">
        <v>0</v>
      </c>
      <c r="F49" s="35">
        <v>0</v>
      </c>
    </row>
    <row r="50" spans="1:6" s="22" customFormat="1" ht="31.5" customHeight="1">
      <c r="A50" s="48" t="s">
        <v>129</v>
      </c>
      <c r="B50" s="49">
        <v>1</v>
      </c>
      <c r="C50" s="33" t="s">
        <v>130</v>
      </c>
      <c r="D50" s="34" t="s">
        <v>128</v>
      </c>
      <c r="E50" s="34">
        <v>131.05</v>
      </c>
      <c r="F50" s="35">
        <v>131.05</v>
      </c>
    </row>
    <row r="51" spans="1:6" s="22" customFormat="1" ht="45.75" customHeight="1">
      <c r="A51" s="37" t="s">
        <v>120</v>
      </c>
      <c r="B51" s="36">
        <f>B44</f>
        <v>2899.3</v>
      </c>
      <c r="C51" s="33">
        <v>12</v>
      </c>
      <c r="D51" s="34" t="s">
        <v>7</v>
      </c>
      <c r="E51" s="35">
        <v>4.19</v>
      </c>
      <c r="F51" s="40">
        <f>SUM(F52:F62)</f>
        <v>150299.71</v>
      </c>
    </row>
    <row r="52" spans="1:6" s="22" customFormat="1" ht="27.75" customHeight="1">
      <c r="A52" s="48" t="s">
        <v>131</v>
      </c>
      <c r="B52" s="36">
        <v>135</v>
      </c>
      <c r="C52" s="33" t="s">
        <v>81</v>
      </c>
      <c r="D52" s="34" t="s">
        <v>132</v>
      </c>
      <c r="E52" s="35">
        <v>23.3</v>
      </c>
      <c r="F52" s="40">
        <v>3145.5</v>
      </c>
    </row>
    <row r="53" spans="1:6" s="22" customFormat="1" ht="16.5" customHeight="1">
      <c r="A53" s="48" t="s">
        <v>133</v>
      </c>
      <c r="B53" s="36">
        <v>135</v>
      </c>
      <c r="C53" s="33" t="s">
        <v>81</v>
      </c>
      <c r="D53" s="34" t="s">
        <v>91</v>
      </c>
      <c r="E53" s="35">
        <v>86.72</v>
      </c>
      <c r="F53" s="40">
        <v>11707.2</v>
      </c>
    </row>
    <row r="54" spans="1:6" s="22" customFormat="1" ht="16.5" customHeight="1">
      <c r="A54" s="48" t="s">
        <v>134</v>
      </c>
      <c r="B54" s="36">
        <v>11865</v>
      </c>
      <c r="C54" s="33" t="s">
        <v>81</v>
      </c>
      <c r="D54" s="34" t="s">
        <v>135</v>
      </c>
      <c r="E54" s="35">
        <v>0.31</v>
      </c>
      <c r="F54" s="40">
        <v>3678.15</v>
      </c>
    </row>
    <row r="55" spans="1:6" s="22" customFormat="1" ht="16.5" customHeight="1">
      <c r="A55" s="48" t="s">
        <v>136</v>
      </c>
      <c r="B55" s="36">
        <v>2</v>
      </c>
      <c r="C55" s="33" t="s">
        <v>81</v>
      </c>
      <c r="D55" s="34" t="s">
        <v>137</v>
      </c>
      <c r="E55" s="35">
        <v>664.9</v>
      </c>
      <c r="F55" s="40">
        <v>1329.8</v>
      </c>
    </row>
    <row r="56" spans="1:6" s="22" customFormat="1" ht="31.5" customHeight="1">
      <c r="A56" s="48" t="s">
        <v>138</v>
      </c>
      <c r="B56" s="36">
        <v>606.9</v>
      </c>
      <c r="C56" s="33" t="s">
        <v>139</v>
      </c>
      <c r="D56" s="34" t="s">
        <v>71</v>
      </c>
      <c r="E56" s="35">
        <v>1.27</v>
      </c>
      <c r="F56" s="40">
        <v>40079.676</v>
      </c>
    </row>
    <row r="57" spans="1:6" s="22" customFormat="1" ht="17.25" customHeight="1">
      <c r="A57" s="48" t="s">
        <v>140</v>
      </c>
      <c r="B57" s="36">
        <v>1</v>
      </c>
      <c r="C57" s="33" t="s">
        <v>81</v>
      </c>
      <c r="D57" s="34" t="s">
        <v>79</v>
      </c>
      <c r="E57" s="35">
        <v>385.68</v>
      </c>
      <c r="F57" s="40">
        <v>385.68</v>
      </c>
    </row>
    <row r="58" spans="1:6" s="22" customFormat="1" ht="31.5" customHeight="1">
      <c r="A58" s="48" t="s">
        <v>141</v>
      </c>
      <c r="B58" s="36">
        <v>9.466666666666665</v>
      </c>
      <c r="C58" s="33" t="s">
        <v>81</v>
      </c>
      <c r="D58" s="34" t="s">
        <v>79</v>
      </c>
      <c r="E58" s="35">
        <v>221.41</v>
      </c>
      <c r="F58" s="40">
        <v>1992.69</v>
      </c>
    </row>
    <row r="59" spans="1:6" s="22" customFormat="1" ht="30.75" customHeight="1">
      <c r="A59" s="48" t="s">
        <v>142</v>
      </c>
      <c r="B59" s="36">
        <v>780.6</v>
      </c>
      <c r="C59" s="33" t="s">
        <v>143</v>
      </c>
      <c r="D59" s="34" t="s">
        <v>71</v>
      </c>
      <c r="E59" s="35">
        <v>1.27</v>
      </c>
      <c r="F59" s="40">
        <v>2974.0860000000002</v>
      </c>
    </row>
    <row r="60" spans="1:6" s="22" customFormat="1" ht="30" customHeight="1">
      <c r="A60" s="48" t="s">
        <v>144</v>
      </c>
      <c r="B60" s="36">
        <v>70</v>
      </c>
      <c r="C60" s="33" t="s">
        <v>81</v>
      </c>
      <c r="D60" s="34" t="s">
        <v>91</v>
      </c>
      <c r="E60" s="35">
        <v>129.18</v>
      </c>
      <c r="F60" s="40">
        <v>9042.6</v>
      </c>
    </row>
    <row r="61" spans="1:6" s="22" customFormat="1" ht="33" customHeight="1">
      <c r="A61" s="48" t="s">
        <v>145</v>
      </c>
      <c r="B61" s="36">
        <v>44</v>
      </c>
      <c r="C61" s="33" t="s">
        <v>81</v>
      </c>
      <c r="D61" s="34" t="s">
        <v>146</v>
      </c>
      <c r="E61" s="35">
        <v>186.22</v>
      </c>
      <c r="F61" s="40">
        <v>8193.68</v>
      </c>
    </row>
    <row r="62" spans="1:6" s="22" customFormat="1" ht="33" customHeight="1">
      <c r="A62" s="48" t="s">
        <v>147</v>
      </c>
      <c r="B62" s="36">
        <v>1</v>
      </c>
      <c r="C62" s="33" t="s">
        <v>148</v>
      </c>
      <c r="D62" s="34" t="s">
        <v>128</v>
      </c>
      <c r="E62" s="35">
        <v>67770.64799999999</v>
      </c>
      <c r="F62" s="40">
        <v>67770.64799999999</v>
      </c>
    </row>
    <row r="63" spans="1:6" s="21" customFormat="1" ht="18" customHeight="1">
      <c r="A63" s="29" t="s">
        <v>92</v>
      </c>
      <c r="B63" s="30"/>
      <c r="C63" s="30"/>
      <c r="D63" s="31"/>
      <c r="E63" s="20">
        <f>E8+E43</f>
        <v>17.620346495046867</v>
      </c>
      <c r="F63" s="24">
        <f>F8+F43</f>
        <v>617563.1206</v>
      </c>
    </row>
    <row r="64" spans="1:6" ht="15">
      <c r="A64" s="25"/>
      <c r="B64" s="26"/>
      <c r="C64" s="26"/>
      <c r="D64" s="26"/>
      <c r="E64" s="26"/>
      <c r="F64" s="26"/>
    </row>
    <row r="66" spans="1:5" ht="15">
      <c r="A66" s="17" t="s">
        <v>93</v>
      </c>
      <c r="B66" s="27"/>
      <c r="C66" s="18" t="s">
        <v>94</v>
      </c>
      <c r="E66" s="28"/>
    </row>
  </sheetData>
  <sheetProtection/>
  <mergeCells count="3">
    <mergeCell ref="A1:F1"/>
    <mergeCell ref="A2:F2"/>
    <mergeCell ref="A3:F3"/>
  </mergeCells>
  <printOptions/>
  <pageMargins left="0.28" right="0.21" top="0.42" bottom="0.41" header="0.38" footer="0.5"/>
  <pageSetup horizontalDpi="600" verticalDpi="600" orientation="portrait" paperSize="9" scale="76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2020-03-25T07:03:12Z</cp:lastPrinted>
  <dcterms:created xsi:type="dcterms:W3CDTF">2018-04-02T07:45:01Z</dcterms:created>
  <dcterms:modified xsi:type="dcterms:W3CDTF">2020-03-25T08:12:45Z</dcterms:modified>
  <cp:category/>
  <cp:version/>
  <cp:contentType/>
  <cp:contentStatus/>
</cp:coreProperties>
</file>